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948E4F4F-3028-42D6-AE39-B1761907176A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  <sheet name="Parametry" sheetId="1" r:id="rId3"/>
  </sheets>
  <calcPr calcId="191029"/>
</workbook>
</file>

<file path=xl/calcChain.xml><?xml version="1.0" encoding="utf-8"?>
<calcChain xmlns="http://schemas.openxmlformats.org/spreadsheetml/2006/main">
  <c r="C7" i="3" l="1"/>
  <c r="B5" i="3"/>
  <c r="B9" i="3" s="1"/>
  <c r="H42" i="2"/>
  <c r="G42" i="2"/>
  <c r="E42" i="2"/>
  <c r="H40" i="2"/>
  <c r="G40" i="2"/>
  <c r="E40" i="2"/>
  <c r="I40" i="2" s="1"/>
  <c r="H37" i="2"/>
  <c r="G37" i="2"/>
  <c r="E37" i="2"/>
  <c r="I37" i="2" s="1"/>
  <c r="H35" i="2"/>
  <c r="G35" i="2"/>
  <c r="E35" i="2"/>
  <c r="H33" i="2"/>
  <c r="G33" i="2"/>
  <c r="E33" i="2"/>
  <c r="H31" i="2"/>
  <c r="G31" i="2"/>
  <c r="E31" i="2"/>
  <c r="I31" i="2" s="1"/>
  <c r="I28" i="2"/>
  <c r="H28" i="2"/>
  <c r="I27" i="2"/>
  <c r="H27" i="2"/>
  <c r="I25" i="2"/>
  <c r="H25" i="2"/>
  <c r="I24" i="2"/>
  <c r="H24" i="2"/>
  <c r="H23" i="2"/>
  <c r="G23" i="2"/>
  <c r="E23" i="2"/>
  <c r="I23" i="2" s="1"/>
  <c r="H21" i="2"/>
  <c r="G21" i="2"/>
  <c r="E21" i="2"/>
  <c r="H20" i="2"/>
  <c r="G20" i="2"/>
  <c r="E20" i="2"/>
  <c r="H18" i="2"/>
  <c r="G18" i="2"/>
  <c r="E18" i="2"/>
  <c r="I18" i="2" s="1"/>
  <c r="H16" i="2"/>
  <c r="G16" i="2"/>
  <c r="E16" i="2"/>
  <c r="I13" i="2"/>
  <c r="H13" i="2"/>
  <c r="I12" i="2"/>
  <c r="H12" i="2"/>
  <c r="H10" i="2"/>
  <c r="G10" i="2"/>
  <c r="E10" i="2"/>
  <c r="I10" i="2" s="1"/>
  <c r="H9" i="2"/>
  <c r="G9" i="2"/>
  <c r="E9" i="2"/>
  <c r="H8" i="2"/>
  <c r="G8" i="2"/>
  <c r="E8" i="2"/>
  <c r="I8" i="2" s="1"/>
  <c r="H7" i="2"/>
  <c r="G7" i="2"/>
  <c r="E7" i="2"/>
  <c r="I7" i="2" s="1"/>
  <c r="H6" i="2"/>
  <c r="G6" i="2"/>
  <c r="E6" i="2"/>
  <c r="I6" i="2" s="1"/>
  <c r="H5" i="2"/>
  <c r="G5" i="2"/>
  <c r="E5" i="2"/>
  <c r="H4" i="2"/>
  <c r="G4" i="2"/>
  <c r="E4" i="2"/>
  <c r="I4" i="2" s="1"/>
  <c r="H3" i="2"/>
  <c r="G3" i="2"/>
  <c r="E3" i="2"/>
  <c r="I3" i="2" s="1"/>
  <c r="E26" i="2" l="1"/>
  <c r="B23" i="3" s="1"/>
  <c r="G43" i="2"/>
  <c r="C24" i="3" s="1"/>
  <c r="I43" i="2"/>
  <c r="G11" i="2"/>
  <c r="C22" i="3" s="1"/>
  <c r="G26" i="2"/>
  <c r="C23" i="3" s="1"/>
  <c r="I35" i="2"/>
  <c r="I5" i="2"/>
  <c r="I20" i="2"/>
  <c r="I33" i="2"/>
  <c r="I42" i="2"/>
  <c r="I9" i="2"/>
  <c r="I11" i="2" s="1"/>
  <c r="I21" i="2"/>
  <c r="E11" i="2"/>
  <c r="I16" i="2"/>
  <c r="E43" i="2"/>
  <c r="C4" i="3" l="1"/>
  <c r="I26" i="2"/>
  <c r="B24" i="3"/>
  <c r="C8" i="3"/>
  <c r="B22" i="3"/>
  <c r="C3" i="3"/>
  <c r="C6" i="3" l="1"/>
  <c r="C5" i="3"/>
  <c r="C9" i="3" l="1"/>
  <c r="C14" i="3" l="1"/>
  <c r="C11" i="3"/>
  <c r="C15" i="3"/>
  <c r="C16" i="3" l="1"/>
  <c r="C18" i="3" s="1"/>
</calcChain>
</file>

<file path=xl/sharedStrings.xml><?xml version="1.0" encoding="utf-8"?>
<sst xmlns="http://schemas.openxmlformats.org/spreadsheetml/2006/main" count="186" uniqueCount="114">
  <si>
    <t>Název</t>
  </si>
  <si>
    <t>Hodnota</t>
  </si>
  <si>
    <t>Nadpis rekapitulace</t>
  </si>
  <si>
    <t>Soupis prací a dodávek elektromontáží</t>
  </si>
  <si>
    <t>Akce</t>
  </si>
  <si>
    <t>Sportovně rekreační areál Vejsplachy, 2.etapa - krytý bazén</t>
  </si>
  <si>
    <t>Projekt</t>
  </si>
  <si>
    <t>PS107 - TRAFOSTANICE</t>
  </si>
  <si>
    <t>Investor</t>
  </si>
  <si>
    <t>Město Vrchlabí, Zámek č.p.1, 543 01 Vrchlabí</t>
  </si>
  <si>
    <t>Z. č.</t>
  </si>
  <si>
    <t/>
  </si>
  <si>
    <t>A. č.</t>
  </si>
  <si>
    <t>Smlouva</t>
  </si>
  <si>
    <t>Vypracoval</t>
  </si>
  <si>
    <t>Ing. Jaroslav Tesař, projekce elektro, Zlín</t>
  </si>
  <si>
    <t>Kontroloval</t>
  </si>
  <si>
    <t>Datum</t>
  </si>
  <si>
    <t>30.3.2020</t>
  </si>
  <si>
    <t>Zpracovatel</t>
  </si>
  <si>
    <t>Centroprojekt a.s., Štefánikova 167, 760 30 Zlín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</si>
  <si>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</si>
  <si>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</si>
  <si>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</si>
  <si>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</si>
  <si>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</si>
  <si>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</si>
  <si>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</si>
  <si>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</si>
  <si>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</si>
  <si>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</si>
  <si>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</si>
  <si>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</si>
  <si>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</si>
  <si>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</si>
  <si>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</si>
  <si>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</si>
  <si>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3,50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</si>
  <si>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</si>
  <si>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</si>
  <si>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</si>
  <si>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</si>
  <si>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</si>
  <si>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</si>
  <si>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</si>
  <si>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</si>
  <si>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</si>
  <si>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</si>
  <si>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</si>
  <si>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</si>
  <si>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</si>
  <si>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</si>
  <si>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</si>
  <si>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</si>
  <si>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</si>
  <si>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</si>
  <si>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</si>
  <si>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</si>
  <si>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</si>
  <si>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trafostanice</t>
  </si>
  <si>
    <t xml:space="preserve">Betonová zvenku obslužná trafostanice, standard Betonbau, zvýšená pro provozní napětí 35kV, rozměr 3580/2500mm. Včetně kompletního VN a NN propojení - viz výkres č.224 tohoto projektu. </t>
  </si>
  <si>
    <t>ks</t>
  </si>
  <si>
    <t>Rozvaděč VN 35kV, standard ABB SafeRing CCF- ČEZ - není součástí trafostanice (dodává ČEZ) - zde pouze montáž</t>
  </si>
  <si>
    <t>Olejový hermetizovaný transformátor, standard ABB, TNOSCT, výkon 400kVA, 35/0,4kV, provedeí Ecodesign</t>
  </si>
  <si>
    <t>Rozvaděč NN 0,4kV, roštový, přípojnice a hlavní jistič do 1000A, osazení 5 x pojistkový odpínač 400A, MTP pouze pro kontrolní měření, kompenzace trafa naprázdno 6,25kVAr, obvody vlastní spotřeby - viz výkres č. 225 tohoto projektu. Fakturační měření není součástí trafostanice.</t>
  </si>
  <si>
    <t>Dokumentace provedení technologie.</t>
  </si>
  <si>
    <t>Vybavení trafostanice ochrannými a pracovními pomůckami v základní úrovni</t>
  </si>
  <si>
    <t>Doprava trafostanice a technologie na místo stavby, asistence s vykládkou. Včetně zajištění jeřábu.</t>
  </si>
  <si>
    <t>Montáž technologie, výchozí revizní zpráva.</t>
  </si>
  <si>
    <t>Dodávky trafostanice - celkem</t>
  </si>
  <si>
    <t>Montážní materiál a práce</t>
  </si>
  <si>
    <t>OCELOVÝ DRÁT POZINKOVANÝ</t>
  </si>
  <si>
    <t>FeZn-D10 (0,62kg/m), pevně</t>
  </si>
  <si>
    <t>m</t>
  </si>
  <si>
    <t>OCELOVÝ PÁSEK POZINKOVANÝ</t>
  </si>
  <si>
    <t>FeZn30x4 (1.0 kg/m), pevně</t>
  </si>
  <si>
    <t>SVORKA HROMOSVODNÍ, UZEMŇOVACÍ</t>
  </si>
  <si>
    <t>SR2b pro pásek 30x4mm</t>
  </si>
  <si>
    <t>SR3b spoj pásek-drát</t>
  </si>
  <si>
    <t>SPb připojovací</t>
  </si>
  <si>
    <t>Podružný materiál</t>
  </si>
  <si>
    <t>Montážní materiál a práce - celkem</t>
  </si>
  <si>
    <t>Zemní práce</t>
  </si>
  <si>
    <t>SEJMUTÍ ORNICE</t>
  </si>
  <si>
    <t xml:space="preserve"> Vrstva do 15cm,zemina tř.2</t>
  </si>
  <si>
    <t>m3</t>
  </si>
  <si>
    <t xml:space="preserve">VÝKOP JÁMY PRO ZAŘÍZENÍ </t>
  </si>
  <si>
    <t xml:space="preserve"> Zemina třídy 3-4, strojně</t>
  </si>
  <si>
    <t>PODKLADOVÁ VRSTVA</t>
  </si>
  <si>
    <t xml:space="preserve"> Ze šterkopísku</t>
  </si>
  <si>
    <t>t</t>
  </si>
  <si>
    <t>ODVOZ ZEMINY</t>
  </si>
  <si>
    <t xml:space="preserve"> Do vzdálenosti 1 km</t>
  </si>
  <si>
    <t>HLOUBENÍ KABELOVÉ RÝHY</t>
  </si>
  <si>
    <t>PRO ZEMNÍCÍ PÁSEK</t>
  </si>
  <si>
    <t xml:space="preserve"> Zemina třídy 3, šíře 350mm,hloubka 600mm</t>
  </si>
  <si>
    <t>ZÁHOZ KABELOVÉ RÝHY</t>
  </si>
  <si>
    <t>Zemní práce - celkem</t>
  </si>
  <si>
    <t>Hodnota A</t>
  </si>
  <si>
    <t>Hodnota B</t>
  </si>
  <si>
    <t>Základní náklady</t>
  </si>
  <si>
    <t>Montáž - materiál</t>
  </si>
  <si>
    <t>Montáž - práce</t>
  </si>
  <si>
    <t>Mezisoučet 1</t>
  </si>
  <si>
    <t>PPV 6,00% z montáže: materiál + práce</t>
  </si>
  <si>
    <t>Nátěry</t>
  </si>
  <si>
    <t>Mezisoučet 2</t>
  </si>
  <si>
    <t>Základní náklady celkem</t>
  </si>
  <si>
    <t>Vedlejší náklady</t>
  </si>
  <si>
    <t>GZS 3,50% z pravé strany mezisoučtu 2</t>
  </si>
  <si>
    <t>Provozní vlivy 1,00% z pravé strany mezisoučtu 2</t>
  </si>
  <si>
    <t>Vedlejší náklady celkem</t>
  </si>
  <si>
    <t>Náklady celkem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</si>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</sst>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/>
  </sheetViews>
  <sheetFormatPr defaultRowHeight="15" x14ac:dyDescent="0.25"/>
  <cols>
    <col min="1" max="1" width="39.28515625" style="1" bestFit="1" customWidth="1"/>
    <col min="2" max="2" width="9.140625" style="10"/>
    <col min="3" max="3" width="18.28515625" style="10" customWidth="1"/>
    <col min="6" max="6" width="0" style="9" hidden="1" customWidth="1"/>
  </cols>
  <sheetData>
    <row r="1" spans="1:4" x14ac:dyDescent="0.25">
      <c r="A1" s="2" t="s">
        <v>0</v>
      </c>
      <c r="B1" s="11" t="s">
        <v>98</v>
      </c>
      <c r="C1" s="11" t="s">
        <v>99</v>
      </c>
      <c r="D1" s="3"/>
    </row>
    <row r="2" spans="1:4" x14ac:dyDescent="0.25">
      <c r="A2" s="5" t="s">
        <v>100</v>
      </c>
      <c r="B2" s="16"/>
      <c r="C2" s="16"/>
      <c r="D2" s="3"/>
    </row>
    <row r="3" spans="1:4" x14ac:dyDescent="0.25">
      <c r="A3" s="6" t="s">
        <v>101</v>
      </c>
      <c r="B3" s="13"/>
      <c r="C3" s="13">
        <f>(Rozpočet!E11) + (Rozpočet!E26)</f>
        <v>0</v>
      </c>
      <c r="D3" s="3"/>
    </row>
    <row r="4" spans="1:4" x14ac:dyDescent="0.25">
      <c r="A4" s="6" t="s">
        <v>102</v>
      </c>
      <c r="B4" s="13"/>
      <c r="C4" s="13">
        <f>0 + (Rozpočet!G11) + (Rozpočet!G26)</f>
        <v>0</v>
      </c>
      <c r="D4" s="3"/>
    </row>
    <row r="5" spans="1:4" x14ac:dyDescent="0.25">
      <c r="A5" s="7" t="s">
        <v>103</v>
      </c>
      <c r="B5" s="17">
        <f>B25 + B25</f>
        <v>0</v>
      </c>
      <c r="C5" s="17">
        <f>C25 + C25 + C3 + C4</f>
        <v>0</v>
      </c>
      <c r="D5" s="3"/>
    </row>
    <row r="6" spans="1:4" x14ac:dyDescent="0.25">
      <c r="A6" s="6" t="s">
        <v>104</v>
      </c>
      <c r="B6" s="13"/>
      <c r="C6" s="13">
        <f>(C3 + C4) * Parametry!B18 / 100</f>
        <v>0</v>
      </c>
      <c r="D6" s="3"/>
    </row>
    <row r="7" spans="1:4" x14ac:dyDescent="0.25">
      <c r="A7" s="6" t="s">
        <v>105</v>
      </c>
      <c r="B7" s="13"/>
      <c r="C7" s="13">
        <f>0 + 0</f>
        <v>0</v>
      </c>
      <c r="D7" s="3"/>
    </row>
    <row r="8" spans="1:4" x14ac:dyDescent="0.25">
      <c r="A8" s="6" t="s">
        <v>82</v>
      </c>
      <c r="B8" s="13"/>
      <c r="C8" s="13">
        <f>(Rozpočet!E43) + (Rozpočet!G43)</f>
        <v>0</v>
      </c>
      <c r="D8" s="3"/>
    </row>
    <row r="9" spans="1:4" x14ac:dyDescent="0.25">
      <c r="A9" s="7" t="s">
        <v>106</v>
      </c>
      <c r="B9" s="17">
        <f>B5</f>
        <v>0</v>
      </c>
      <c r="C9" s="17">
        <f>C5 + C6 + C7 + C8 + C25</f>
        <v>0</v>
      </c>
      <c r="D9" s="3"/>
    </row>
    <row r="10" spans="1:4" x14ac:dyDescent="0.25">
      <c r="A10" s="6" t="s">
        <v>11</v>
      </c>
      <c r="B10" s="13"/>
      <c r="C10" s="13"/>
      <c r="D10" s="3"/>
    </row>
    <row r="11" spans="1:4" x14ac:dyDescent="0.25">
      <c r="A11" s="5" t="s">
        <v>107</v>
      </c>
      <c r="B11" s="16"/>
      <c r="C11" s="16">
        <f>B9 + C9 + C25 + C25 + C25</f>
        <v>0</v>
      </c>
      <c r="D11" s="3"/>
    </row>
    <row r="12" spans="1:4" x14ac:dyDescent="0.25">
      <c r="A12" s="6" t="s">
        <v>11</v>
      </c>
      <c r="B12" s="13"/>
      <c r="C12" s="13"/>
      <c r="D12" s="3"/>
    </row>
    <row r="13" spans="1:4" x14ac:dyDescent="0.25">
      <c r="A13" s="5" t="s">
        <v>108</v>
      </c>
      <c r="B13" s="16"/>
      <c r="C13" s="16"/>
      <c r="D13" s="3"/>
    </row>
    <row r="14" spans="1:4" x14ac:dyDescent="0.25">
      <c r="A14" s="6" t="s">
        <v>109</v>
      </c>
      <c r="B14" s="13"/>
      <c r="C14" s="13">
        <f>C9 * Parametry!B23 / 100</f>
        <v>0</v>
      </c>
      <c r="D14" s="3"/>
    </row>
    <row r="15" spans="1:4" x14ac:dyDescent="0.25">
      <c r="A15" s="6" t="s">
        <v>110</v>
      </c>
      <c r="B15" s="13"/>
      <c r="C15" s="13">
        <f>C9 * Parametry!B24 / 100</f>
        <v>0</v>
      </c>
      <c r="D15" s="3"/>
    </row>
    <row r="16" spans="1:4" x14ac:dyDescent="0.25">
      <c r="A16" s="5" t="s">
        <v>111</v>
      </c>
      <c r="B16" s="16"/>
      <c r="C16" s="16">
        <f>C14 + C15</f>
        <v>0</v>
      </c>
      <c r="D16" s="3"/>
    </row>
    <row r="17" spans="1:4" x14ac:dyDescent="0.25">
      <c r="A17" s="6" t="s">
        <v>11</v>
      </c>
      <c r="B17" s="13"/>
      <c r="C17" s="13"/>
      <c r="D17" s="3"/>
    </row>
    <row r="18" spans="1:4" x14ac:dyDescent="0.25">
      <c r="A18" s="4" t="s">
        <v>112</v>
      </c>
      <c r="B18" s="12"/>
      <c r="C18" s="12">
        <f>C11 + C16 + C25</f>
        <v>0</v>
      </c>
      <c r="D18" s="3"/>
    </row>
    <row r="19" spans="1:4" x14ac:dyDescent="0.25">
      <c r="A19" s="6" t="s">
        <v>11</v>
      </c>
      <c r="B19" s="13"/>
      <c r="C19" s="13"/>
      <c r="D19" s="3"/>
    </row>
    <row r="20" spans="1:4" x14ac:dyDescent="0.25">
      <c r="A20" s="6" t="s">
        <v>11</v>
      </c>
      <c r="B20" s="13"/>
      <c r="C20" s="13"/>
      <c r="D20" s="3"/>
    </row>
    <row r="21" spans="1:4" x14ac:dyDescent="0.25">
      <c r="A21" s="5" t="s">
        <v>113</v>
      </c>
      <c r="B21" s="18" t="s">
        <v>53</v>
      </c>
      <c r="C21" s="18" t="s">
        <v>55</v>
      </c>
      <c r="D21" s="3"/>
    </row>
    <row r="22" spans="1:4" x14ac:dyDescent="0.25">
      <c r="A22" s="6" t="s">
        <v>59</v>
      </c>
      <c r="B22" s="13">
        <f>(Rozpočet!E11)</f>
        <v>0</v>
      </c>
      <c r="C22" s="13">
        <f>(Rozpočet!G11)</f>
        <v>0</v>
      </c>
      <c r="D22" s="3"/>
    </row>
    <row r="23" spans="1:4" x14ac:dyDescent="0.25">
      <c r="A23" s="6" t="s">
        <v>70</v>
      </c>
      <c r="B23" s="13">
        <f>(Rozpočet!E26)</f>
        <v>0</v>
      </c>
      <c r="C23" s="13">
        <f>(Rozpočet!G26)</f>
        <v>0</v>
      </c>
      <c r="D23" s="3"/>
    </row>
    <row r="24" spans="1:4" x14ac:dyDescent="0.25">
      <c r="A24" s="6" t="s">
        <v>82</v>
      </c>
      <c r="B24" s="13">
        <f>(Rozpočet!E43)</f>
        <v>0</v>
      </c>
      <c r="C24" s="13">
        <f>(Rozpočet!G43)</f>
        <v>0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view="pageBreakPreview" zoomScaleNormal="100" zoomScaleSheetLayoutView="100" workbookViewId="0"/>
  </sheetViews>
  <sheetFormatPr defaultRowHeight="15" x14ac:dyDescent="0.25"/>
  <cols>
    <col min="1" max="1" width="103.42578125" style="1" customWidth="1"/>
    <col min="2" max="2" width="5.42578125" style="1" customWidth="1"/>
    <col min="3" max="3" width="8.42578125" style="10" customWidth="1"/>
    <col min="4" max="4" width="7.140625" style="10" bestFit="1" customWidth="1"/>
    <col min="5" max="5" width="9.5703125" style="10" customWidth="1"/>
    <col min="6" max="6" width="6.42578125" style="10" bestFit="1" customWidth="1"/>
    <col min="7" max="7" width="17" style="10" customWidth="1"/>
    <col min="8" max="8" width="16.5703125" style="10" customWidth="1"/>
    <col min="9" max="9" width="17.5703125" style="10" customWidth="1"/>
    <col min="10" max="10" width="0" style="9" hidden="1" customWidth="1"/>
  </cols>
  <sheetData>
    <row r="1" spans="1:9" x14ac:dyDescent="0.25">
      <c r="A1" s="2" t="s">
        <v>0</v>
      </c>
      <c r="B1" s="2" t="s">
        <v>51</v>
      </c>
      <c r="C1" s="11" t="s">
        <v>52</v>
      </c>
      <c r="D1" s="11" t="s">
        <v>53</v>
      </c>
      <c r="E1" s="11" t="s">
        <v>54</v>
      </c>
      <c r="F1" s="11" t="s">
        <v>55</v>
      </c>
      <c r="G1" s="11" t="s">
        <v>56</v>
      </c>
      <c r="H1" s="11" t="s">
        <v>57</v>
      </c>
      <c r="I1" s="11" t="s">
        <v>58</v>
      </c>
    </row>
    <row r="2" spans="1:9" x14ac:dyDescent="0.25">
      <c r="A2" s="4" t="s">
        <v>59</v>
      </c>
      <c r="B2" s="4" t="s">
        <v>11</v>
      </c>
      <c r="C2" s="12"/>
      <c r="D2" s="12"/>
      <c r="E2" s="12"/>
      <c r="F2" s="12"/>
      <c r="G2" s="12"/>
      <c r="H2" s="12"/>
      <c r="I2" s="12"/>
    </row>
    <row r="3" spans="1:9" ht="37.5" customHeight="1" x14ac:dyDescent="0.25">
      <c r="A3" s="19" t="s">
        <v>60</v>
      </c>
      <c r="B3" s="6" t="s">
        <v>61</v>
      </c>
      <c r="C3" s="13">
        <v>1</v>
      </c>
      <c r="D3" s="13"/>
      <c r="E3" s="13">
        <f t="shared" ref="E3:E10" si="0">C3*D3</f>
        <v>0</v>
      </c>
      <c r="F3" s="13"/>
      <c r="G3" s="13">
        <f t="shared" ref="G3:G10" si="1">C3*F3</f>
        <v>0</v>
      </c>
      <c r="H3" s="13">
        <f t="shared" ref="H3:I10" si="2">D3+F3</f>
        <v>0</v>
      </c>
      <c r="I3" s="13">
        <f t="shared" si="2"/>
        <v>0</v>
      </c>
    </row>
    <row r="4" spans="1:9" x14ac:dyDescent="0.25">
      <c r="A4" s="19" t="s">
        <v>62</v>
      </c>
      <c r="B4" s="6" t="s">
        <v>61</v>
      </c>
      <c r="C4" s="13">
        <v>1</v>
      </c>
      <c r="D4" s="13"/>
      <c r="E4" s="13">
        <f t="shared" si="0"/>
        <v>0</v>
      </c>
      <c r="F4" s="13"/>
      <c r="G4" s="13">
        <f t="shared" si="1"/>
        <v>0</v>
      </c>
      <c r="H4" s="13">
        <f t="shared" si="2"/>
        <v>0</v>
      </c>
      <c r="I4" s="13">
        <f t="shared" si="2"/>
        <v>0</v>
      </c>
    </row>
    <row r="5" spans="1:9" ht="21.75" customHeight="1" x14ac:dyDescent="0.25">
      <c r="A5" s="6" t="s">
        <v>63</v>
      </c>
      <c r="B5" s="6" t="s">
        <v>61</v>
      </c>
      <c r="C5" s="13">
        <v>1</v>
      </c>
      <c r="D5" s="13"/>
      <c r="E5" s="13">
        <f t="shared" si="0"/>
        <v>0</v>
      </c>
      <c r="F5" s="13"/>
      <c r="G5" s="13">
        <f t="shared" si="1"/>
        <v>0</v>
      </c>
      <c r="H5" s="13">
        <f t="shared" si="2"/>
        <v>0</v>
      </c>
      <c r="I5" s="13">
        <f t="shared" si="2"/>
        <v>0</v>
      </c>
    </row>
    <row r="6" spans="1:9" ht="45.75" customHeight="1" x14ac:dyDescent="0.25">
      <c r="A6" s="19" t="s">
        <v>64</v>
      </c>
      <c r="B6" s="6" t="s">
        <v>61</v>
      </c>
      <c r="C6" s="13">
        <v>1</v>
      </c>
      <c r="D6" s="13"/>
      <c r="E6" s="13">
        <f t="shared" si="0"/>
        <v>0</v>
      </c>
      <c r="F6" s="13"/>
      <c r="G6" s="13">
        <f t="shared" si="1"/>
        <v>0</v>
      </c>
      <c r="H6" s="13">
        <f t="shared" si="2"/>
        <v>0</v>
      </c>
      <c r="I6" s="13">
        <f t="shared" si="2"/>
        <v>0</v>
      </c>
    </row>
    <row r="7" spans="1:9" ht="18" customHeight="1" x14ac:dyDescent="0.25">
      <c r="A7" s="6" t="s">
        <v>65</v>
      </c>
      <c r="B7" s="6" t="s">
        <v>61</v>
      </c>
      <c r="C7" s="13">
        <v>1</v>
      </c>
      <c r="D7" s="13"/>
      <c r="E7" s="13">
        <f t="shared" si="0"/>
        <v>0</v>
      </c>
      <c r="F7" s="13"/>
      <c r="G7" s="13">
        <f t="shared" si="1"/>
        <v>0</v>
      </c>
      <c r="H7" s="13">
        <f t="shared" si="2"/>
        <v>0</v>
      </c>
      <c r="I7" s="13">
        <f t="shared" si="2"/>
        <v>0</v>
      </c>
    </row>
    <row r="8" spans="1:9" ht="18.75" customHeight="1" x14ac:dyDescent="0.25">
      <c r="A8" s="6" t="s">
        <v>66</v>
      </c>
      <c r="B8" s="6" t="s">
        <v>61</v>
      </c>
      <c r="C8" s="13">
        <v>1</v>
      </c>
      <c r="D8" s="13"/>
      <c r="E8" s="13">
        <f t="shared" si="0"/>
        <v>0</v>
      </c>
      <c r="F8" s="13"/>
      <c r="G8" s="13">
        <f t="shared" si="1"/>
        <v>0</v>
      </c>
      <c r="H8" s="13">
        <f t="shared" si="2"/>
        <v>0</v>
      </c>
      <c r="I8" s="13">
        <f t="shared" si="2"/>
        <v>0</v>
      </c>
    </row>
    <row r="9" spans="1:9" ht="17.25" customHeight="1" x14ac:dyDescent="0.25">
      <c r="A9" s="6" t="s">
        <v>67</v>
      </c>
      <c r="B9" s="6" t="s">
        <v>61</v>
      </c>
      <c r="C9" s="13">
        <v>1</v>
      </c>
      <c r="D9" s="13"/>
      <c r="E9" s="13">
        <f t="shared" si="0"/>
        <v>0</v>
      </c>
      <c r="F9" s="13"/>
      <c r="G9" s="13">
        <f t="shared" si="1"/>
        <v>0</v>
      </c>
      <c r="H9" s="13">
        <f t="shared" si="2"/>
        <v>0</v>
      </c>
      <c r="I9" s="13">
        <f t="shared" si="2"/>
        <v>0</v>
      </c>
    </row>
    <row r="10" spans="1:9" x14ac:dyDescent="0.25">
      <c r="A10" s="6" t="s">
        <v>68</v>
      </c>
      <c r="B10" s="6" t="s">
        <v>61</v>
      </c>
      <c r="C10" s="13">
        <v>1</v>
      </c>
      <c r="D10" s="13"/>
      <c r="E10" s="13">
        <f t="shared" si="0"/>
        <v>0</v>
      </c>
      <c r="F10" s="13"/>
      <c r="G10" s="13">
        <f t="shared" si="1"/>
        <v>0</v>
      </c>
      <c r="H10" s="13">
        <f t="shared" si="2"/>
        <v>0</v>
      </c>
      <c r="I10" s="13">
        <f t="shared" si="2"/>
        <v>0</v>
      </c>
    </row>
    <row r="11" spans="1:9" x14ac:dyDescent="0.25">
      <c r="A11" s="4" t="s">
        <v>69</v>
      </c>
      <c r="B11" s="4" t="s">
        <v>11</v>
      </c>
      <c r="C11" s="12"/>
      <c r="D11" s="12"/>
      <c r="E11" s="12">
        <f>SUM(E3:E10)</f>
        <v>0</v>
      </c>
      <c r="F11" s="12"/>
      <c r="G11" s="12">
        <f>SUM(G3:G10)</f>
        <v>0</v>
      </c>
      <c r="H11" s="12"/>
      <c r="I11" s="12">
        <f>SUM(I3:I10)</f>
        <v>0</v>
      </c>
    </row>
    <row r="12" spans="1:9" x14ac:dyDescent="0.25">
      <c r="A12" s="6" t="s">
        <v>11</v>
      </c>
      <c r="B12" s="6" t="s">
        <v>11</v>
      </c>
      <c r="C12" s="13"/>
      <c r="D12" s="13"/>
      <c r="E12" s="13"/>
      <c r="F12" s="13"/>
      <c r="G12" s="13"/>
      <c r="H12" s="13">
        <f>D12+F12</f>
        <v>0</v>
      </c>
      <c r="I12" s="13">
        <f>E12+G12</f>
        <v>0</v>
      </c>
    </row>
    <row r="13" spans="1:9" x14ac:dyDescent="0.25">
      <c r="A13" s="6" t="s">
        <v>11</v>
      </c>
      <c r="B13" s="6" t="s">
        <v>11</v>
      </c>
      <c r="C13" s="13"/>
      <c r="D13" s="13"/>
      <c r="E13" s="13"/>
      <c r="F13" s="13"/>
      <c r="G13" s="13"/>
      <c r="H13" s="13">
        <f>D13+F13</f>
        <v>0</v>
      </c>
      <c r="I13" s="13">
        <f>E13+G13</f>
        <v>0</v>
      </c>
    </row>
    <row r="14" spans="1:9" x14ac:dyDescent="0.25">
      <c r="A14" s="4" t="s">
        <v>70</v>
      </c>
      <c r="B14" s="4" t="s">
        <v>11</v>
      </c>
      <c r="C14" s="12"/>
      <c r="D14" s="12"/>
      <c r="E14" s="12"/>
      <c r="F14" s="12"/>
      <c r="G14" s="12"/>
      <c r="H14" s="12"/>
      <c r="I14" s="12"/>
    </row>
    <row r="15" spans="1:9" x14ac:dyDescent="0.25">
      <c r="A15" s="14" t="s">
        <v>71</v>
      </c>
      <c r="B15" s="14" t="s">
        <v>11</v>
      </c>
      <c r="C15" s="15"/>
      <c r="D15" s="15"/>
      <c r="E15" s="15"/>
      <c r="F15" s="15"/>
      <c r="G15" s="15"/>
      <c r="H15" s="15"/>
      <c r="I15" s="15"/>
    </row>
    <row r="16" spans="1:9" x14ac:dyDescent="0.25">
      <c r="A16" s="6" t="s">
        <v>72</v>
      </c>
      <c r="B16" s="6" t="s">
        <v>73</v>
      </c>
      <c r="C16" s="13">
        <v>6</v>
      </c>
      <c r="D16" s="13"/>
      <c r="E16" s="13">
        <f>C16*D16</f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</row>
    <row r="17" spans="1:9" x14ac:dyDescent="0.25">
      <c r="A17" s="14" t="s">
        <v>74</v>
      </c>
      <c r="B17" s="14" t="s">
        <v>11</v>
      </c>
      <c r="C17" s="15"/>
      <c r="D17" s="15"/>
      <c r="E17" s="15"/>
      <c r="F17" s="15"/>
      <c r="G17" s="15"/>
      <c r="H17" s="15"/>
      <c r="I17" s="15"/>
    </row>
    <row r="18" spans="1:9" x14ac:dyDescent="0.25">
      <c r="A18" s="6" t="s">
        <v>75</v>
      </c>
      <c r="B18" s="6" t="s">
        <v>73</v>
      </c>
      <c r="C18" s="13">
        <v>18</v>
      </c>
      <c r="D18" s="13"/>
      <c r="E18" s="13">
        <f>C18*D18</f>
        <v>0</v>
      </c>
      <c r="F18" s="13"/>
      <c r="G18" s="13">
        <f>C18*F18</f>
        <v>0</v>
      </c>
      <c r="H18" s="13">
        <f>D18+F18</f>
        <v>0</v>
      </c>
      <c r="I18" s="13">
        <f>E18+G18</f>
        <v>0</v>
      </c>
    </row>
    <row r="19" spans="1:9" x14ac:dyDescent="0.25">
      <c r="A19" s="14" t="s">
        <v>76</v>
      </c>
      <c r="B19" s="14" t="s">
        <v>11</v>
      </c>
      <c r="C19" s="15"/>
      <c r="D19" s="15"/>
      <c r="E19" s="15"/>
      <c r="F19" s="15"/>
      <c r="G19" s="15"/>
      <c r="H19" s="15"/>
      <c r="I19" s="15"/>
    </row>
    <row r="20" spans="1:9" x14ac:dyDescent="0.25">
      <c r="A20" s="6" t="s">
        <v>77</v>
      </c>
      <c r="B20" s="6" t="s">
        <v>61</v>
      </c>
      <c r="C20" s="13">
        <v>12</v>
      </c>
      <c r="D20" s="13"/>
      <c r="E20" s="13">
        <f>C20*D20</f>
        <v>0</v>
      </c>
      <c r="F20" s="13"/>
      <c r="G20" s="13">
        <f>C20*F20</f>
        <v>0</v>
      </c>
      <c r="H20" s="13">
        <f>D20+F20</f>
        <v>0</v>
      </c>
      <c r="I20" s="13">
        <f>E20+G20</f>
        <v>0</v>
      </c>
    </row>
    <row r="21" spans="1:9" x14ac:dyDescent="0.25">
      <c r="A21" s="6" t="s">
        <v>78</v>
      </c>
      <c r="B21" s="6" t="s">
        <v>61</v>
      </c>
      <c r="C21" s="13">
        <v>4</v>
      </c>
      <c r="D21" s="13"/>
      <c r="E21" s="13">
        <f>C21*D21</f>
        <v>0</v>
      </c>
      <c r="F21" s="13"/>
      <c r="G21" s="13">
        <f>C21*F21</f>
        <v>0</v>
      </c>
      <c r="H21" s="13">
        <f>D21+F21</f>
        <v>0</v>
      </c>
      <c r="I21" s="13">
        <f>E21+G21</f>
        <v>0</v>
      </c>
    </row>
    <row r="22" spans="1:9" x14ac:dyDescent="0.25">
      <c r="A22" s="14" t="s">
        <v>76</v>
      </c>
      <c r="B22" s="14" t="s">
        <v>11</v>
      </c>
      <c r="C22" s="15"/>
      <c r="D22" s="15"/>
      <c r="E22" s="15"/>
      <c r="F22" s="15"/>
      <c r="G22" s="15"/>
      <c r="H22" s="15"/>
      <c r="I22" s="15"/>
    </row>
    <row r="23" spans="1:9" x14ac:dyDescent="0.25">
      <c r="A23" s="6" t="s">
        <v>79</v>
      </c>
      <c r="B23" s="6" t="s">
        <v>61</v>
      </c>
      <c r="C23" s="13">
        <v>4</v>
      </c>
      <c r="D23" s="13"/>
      <c r="E23" s="13">
        <f>C23*D23</f>
        <v>0</v>
      </c>
      <c r="F23" s="13"/>
      <c r="G23" s="13">
        <f>C23*F23</f>
        <v>0</v>
      </c>
      <c r="H23" s="13">
        <f t="shared" ref="H23:I25" si="3">D23+F23</f>
        <v>0</v>
      </c>
      <c r="I23" s="13">
        <f t="shared" si="3"/>
        <v>0</v>
      </c>
    </row>
    <row r="24" spans="1:9" x14ac:dyDescent="0.25">
      <c r="A24" s="6" t="s">
        <v>11</v>
      </c>
      <c r="B24" s="6" t="s">
        <v>11</v>
      </c>
      <c r="C24" s="13"/>
      <c r="D24" s="13"/>
      <c r="E24" s="13"/>
      <c r="F24" s="13"/>
      <c r="G24" s="13"/>
      <c r="H24" s="13">
        <f t="shared" si="3"/>
        <v>0</v>
      </c>
      <c r="I24" s="13">
        <f t="shared" si="3"/>
        <v>0</v>
      </c>
    </row>
    <row r="25" spans="1:9" x14ac:dyDescent="0.25">
      <c r="A25" s="6" t="s">
        <v>80</v>
      </c>
      <c r="B25" s="6" t="s">
        <v>11</v>
      </c>
      <c r="C25" s="13"/>
      <c r="D25" s="13"/>
      <c r="E25" s="13"/>
      <c r="F25" s="13"/>
      <c r="G25" s="13"/>
      <c r="H25" s="13">
        <f t="shared" si="3"/>
        <v>0</v>
      </c>
      <c r="I25" s="13">
        <f t="shared" si="3"/>
        <v>0</v>
      </c>
    </row>
    <row r="26" spans="1:9" x14ac:dyDescent="0.25">
      <c r="A26" s="4" t="s">
        <v>81</v>
      </c>
      <c r="B26" s="4" t="s">
        <v>11</v>
      </c>
      <c r="C26" s="12"/>
      <c r="D26" s="12"/>
      <c r="E26" s="12">
        <f>SUM(E15:E25)</f>
        <v>0</v>
      </c>
      <c r="F26" s="12"/>
      <c r="G26" s="12">
        <f>SUM(G15:G25)</f>
        <v>0</v>
      </c>
      <c r="H26" s="12"/>
      <c r="I26" s="12">
        <f>SUM(I15:I25)</f>
        <v>0</v>
      </c>
    </row>
    <row r="27" spans="1:9" x14ac:dyDescent="0.25">
      <c r="A27" s="6" t="s">
        <v>11</v>
      </c>
      <c r="B27" s="6" t="s">
        <v>11</v>
      </c>
      <c r="C27" s="13"/>
      <c r="D27" s="13"/>
      <c r="E27" s="13"/>
      <c r="F27" s="13"/>
      <c r="G27" s="13"/>
      <c r="H27" s="13">
        <f>D27+F27</f>
        <v>0</v>
      </c>
      <c r="I27" s="13">
        <f>E27+G27</f>
        <v>0</v>
      </c>
    </row>
    <row r="28" spans="1:9" x14ac:dyDescent="0.25">
      <c r="A28" s="6" t="s">
        <v>11</v>
      </c>
      <c r="B28" s="6" t="s">
        <v>11</v>
      </c>
      <c r="C28" s="13"/>
      <c r="D28" s="13"/>
      <c r="E28" s="13"/>
      <c r="F28" s="13"/>
      <c r="G28" s="13"/>
      <c r="H28" s="13">
        <f>D28+F28</f>
        <v>0</v>
      </c>
      <c r="I28" s="13">
        <f>E28+G28</f>
        <v>0</v>
      </c>
    </row>
    <row r="29" spans="1:9" x14ac:dyDescent="0.25">
      <c r="A29" s="4" t="s">
        <v>82</v>
      </c>
      <c r="B29" s="4" t="s">
        <v>11</v>
      </c>
      <c r="C29" s="12"/>
      <c r="D29" s="12"/>
      <c r="E29" s="12"/>
      <c r="F29" s="12"/>
      <c r="G29" s="12"/>
      <c r="H29" s="12"/>
      <c r="I29" s="12"/>
    </row>
    <row r="30" spans="1:9" x14ac:dyDescent="0.25">
      <c r="A30" s="14" t="s">
        <v>83</v>
      </c>
      <c r="B30" s="14" t="s">
        <v>11</v>
      </c>
      <c r="C30" s="15"/>
      <c r="D30" s="15"/>
      <c r="E30" s="15"/>
      <c r="F30" s="15"/>
      <c r="G30" s="15"/>
      <c r="H30" s="15"/>
      <c r="I30" s="15"/>
    </row>
    <row r="31" spans="1:9" x14ac:dyDescent="0.25">
      <c r="A31" s="6" t="s">
        <v>84</v>
      </c>
      <c r="B31" s="6" t="s">
        <v>85</v>
      </c>
      <c r="C31" s="13">
        <v>2.4</v>
      </c>
      <c r="D31" s="13"/>
      <c r="E31" s="13">
        <f>C31*D31</f>
        <v>0</v>
      </c>
      <c r="F31" s="13"/>
      <c r="G31" s="13">
        <f>C31*F31</f>
        <v>0</v>
      </c>
      <c r="H31" s="13">
        <f>D31+F31</f>
        <v>0</v>
      </c>
      <c r="I31" s="13">
        <f>E31+G31</f>
        <v>0</v>
      </c>
    </row>
    <row r="32" spans="1:9" x14ac:dyDescent="0.25">
      <c r="A32" s="14" t="s">
        <v>86</v>
      </c>
      <c r="B32" s="14" t="s">
        <v>11</v>
      </c>
      <c r="C32" s="15"/>
      <c r="D32" s="15"/>
      <c r="E32" s="15"/>
      <c r="F32" s="15"/>
      <c r="G32" s="15"/>
      <c r="H32" s="15"/>
      <c r="I32" s="15"/>
    </row>
    <row r="33" spans="1:9" x14ac:dyDescent="0.25">
      <c r="A33" s="6" t="s">
        <v>87</v>
      </c>
      <c r="B33" s="6" t="s">
        <v>85</v>
      </c>
      <c r="C33" s="13">
        <v>14.5</v>
      </c>
      <c r="D33" s="13"/>
      <c r="E33" s="13">
        <f>C33*D33</f>
        <v>0</v>
      </c>
      <c r="F33" s="13"/>
      <c r="G33" s="13">
        <f>C33*F33</f>
        <v>0</v>
      </c>
      <c r="H33" s="13">
        <f>D33+F33</f>
        <v>0</v>
      </c>
      <c r="I33" s="13">
        <f>E33+G33</f>
        <v>0</v>
      </c>
    </row>
    <row r="34" spans="1:9" x14ac:dyDescent="0.25">
      <c r="A34" s="14" t="s">
        <v>88</v>
      </c>
      <c r="B34" s="14" t="s">
        <v>11</v>
      </c>
      <c r="C34" s="15"/>
      <c r="D34" s="15"/>
      <c r="E34" s="15"/>
      <c r="F34" s="15"/>
      <c r="G34" s="15"/>
      <c r="H34" s="15"/>
      <c r="I34" s="15"/>
    </row>
    <row r="35" spans="1:9" x14ac:dyDescent="0.25">
      <c r="A35" s="6" t="s">
        <v>89</v>
      </c>
      <c r="B35" s="6" t="s">
        <v>90</v>
      </c>
      <c r="C35" s="13">
        <v>4.5999999999999996</v>
      </c>
      <c r="D35" s="13"/>
      <c r="E35" s="13">
        <f>C35*D35</f>
        <v>0</v>
      </c>
      <c r="F35" s="13"/>
      <c r="G35" s="13">
        <f>C35*F35</f>
        <v>0</v>
      </c>
      <c r="H35" s="13">
        <f>D35+F35</f>
        <v>0</v>
      </c>
      <c r="I35" s="13">
        <f>E35+G35</f>
        <v>0</v>
      </c>
    </row>
    <row r="36" spans="1:9" x14ac:dyDescent="0.25">
      <c r="A36" s="14" t="s">
        <v>91</v>
      </c>
      <c r="B36" s="14" t="s">
        <v>11</v>
      </c>
      <c r="C36" s="15"/>
      <c r="D36" s="15"/>
      <c r="E36" s="15"/>
      <c r="F36" s="15"/>
      <c r="G36" s="15"/>
      <c r="H36" s="15"/>
      <c r="I36" s="15"/>
    </row>
    <row r="37" spans="1:9" x14ac:dyDescent="0.25">
      <c r="A37" s="6" t="s">
        <v>92</v>
      </c>
      <c r="B37" s="6" t="s">
        <v>85</v>
      </c>
      <c r="C37" s="13">
        <v>12.8</v>
      </c>
      <c r="D37" s="13"/>
      <c r="E37" s="13">
        <f>C37*D37</f>
        <v>0</v>
      </c>
      <c r="F37" s="13"/>
      <c r="G37" s="13">
        <f>C37*F37</f>
        <v>0</v>
      </c>
      <c r="H37" s="13">
        <f>D37+F37</f>
        <v>0</v>
      </c>
      <c r="I37" s="13">
        <f>E37+G37</f>
        <v>0</v>
      </c>
    </row>
    <row r="38" spans="1:9" x14ac:dyDescent="0.25">
      <c r="A38" s="14" t="s">
        <v>93</v>
      </c>
      <c r="B38" s="14" t="s">
        <v>11</v>
      </c>
      <c r="C38" s="15"/>
      <c r="D38" s="15"/>
      <c r="E38" s="15"/>
      <c r="F38" s="15"/>
      <c r="G38" s="15"/>
      <c r="H38" s="15"/>
      <c r="I38" s="15"/>
    </row>
    <row r="39" spans="1:9" x14ac:dyDescent="0.25">
      <c r="A39" s="14" t="s">
        <v>94</v>
      </c>
      <c r="B39" s="14" t="s">
        <v>11</v>
      </c>
      <c r="C39" s="15"/>
      <c r="D39" s="15"/>
      <c r="E39" s="15"/>
      <c r="F39" s="15"/>
      <c r="G39" s="15"/>
      <c r="H39" s="15"/>
      <c r="I39" s="15"/>
    </row>
    <row r="40" spans="1:9" x14ac:dyDescent="0.25">
      <c r="A40" s="6" t="s">
        <v>95</v>
      </c>
      <c r="B40" s="6" t="s">
        <v>73</v>
      </c>
      <c r="C40" s="13">
        <v>15</v>
      </c>
      <c r="D40" s="13"/>
      <c r="E40" s="13">
        <f>C40*D40</f>
        <v>0</v>
      </c>
      <c r="F40" s="13"/>
      <c r="G40" s="13">
        <f>C40*F40</f>
        <v>0</v>
      </c>
      <c r="H40" s="13">
        <f>D40+F40</f>
        <v>0</v>
      </c>
      <c r="I40" s="13">
        <f>E40+G40</f>
        <v>0</v>
      </c>
    </row>
    <row r="41" spans="1:9" x14ac:dyDescent="0.25">
      <c r="A41" s="14" t="s">
        <v>96</v>
      </c>
      <c r="B41" s="14" t="s">
        <v>11</v>
      </c>
      <c r="C41" s="15"/>
      <c r="D41" s="15"/>
      <c r="E41" s="15"/>
      <c r="F41" s="15"/>
      <c r="G41" s="15"/>
      <c r="H41" s="15"/>
      <c r="I41" s="15"/>
    </row>
    <row r="42" spans="1:9" x14ac:dyDescent="0.25">
      <c r="A42" s="6" t="s">
        <v>95</v>
      </c>
      <c r="B42" s="6" t="s">
        <v>73</v>
      </c>
      <c r="C42" s="13">
        <v>15</v>
      </c>
      <c r="D42" s="13"/>
      <c r="E42" s="13">
        <f>C42*D42</f>
        <v>0</v>
      </c>
      <c r="F42" s="13"/>
      <c r="G42" s="13">
        <f>C42*F42</f>
        <v>0</v>
      </c>
      <c r="H42" s="13">
        <f>D42+F42</f>
        <v>0</v>
      </c>
      <c r="I42" s="13">
        <f>E42+G42</f>
        <v>0</v>
      </c>
    </row>
    <row r="43" spans="1:9" x14ac:dyDescent="0.25">
      <c r="A43" s="4" t="s">
        <v>97</v>
      </c>
      <c r="B43" s="4" t="s">
        <v>11</v>
      </c>
      <c r="C43" s="12"/>
      <c r="D43" s="12"/>
      <c r="E43" s="12">
        <f>SUM(E30:E42)</f>
        <v>0</v>
      </c>
      <c r="F43" s="12"/>
      <c r="G43" s="12">
        <f>SUM(G30:G42)</f>
        <v>0</v>
      </c>
      <c r="H43" s="12"/>
      <c r="I43" s="12">
        <f>SUM(I30:I42)</f>
        <v>0</v>
      </c>
    </row>
  </sheetData>
  <pageMargins left="0.7" right="0.7" top="0.78740157499999996" bottom="0.78740157499999996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32</v>
      </c>
      <c r="C19" s="3"/>
    </row>
    <row r="20" spans="1:3" x14ac:dyDescent="0.25">
      <c r="A20" s="2" t="s">
        <v>33</v>
      </c>
      <c r="B20" s="7" t="s">
        <v>32</v>
      </c>
      <c r="C20" s="3"/>
    </row>
    <row r="21" spans="1:3" x14ac:dyDescent="0.25">
      <c r="A21" s="2" t="s">
        <v>34</v>
      </c>
      <c r="B21" s="7" t="s">
        <v>32</v>
      </c>
      <c r="C21" s="3"/>
    </row>
    <row r="22" spans="1:3" x14ac:dyDescent="0.25">
      <c r="A22" s="2" t="s">
        <v>35</v>
      </c>
      <c r="B22" s="7" t="s">
        <v>32</v>
      </c>
      <c r="C22" s="3"/>
    </row>
    <row r="23" spans="1:3" x14ac:dyDescent="0.25">
      <c r="A23" s="2" t="s">
        <v>36</v>
      </c>
      <c r="B23" s="7" t="s">
        <v>37</v>
      </c>
      <c r="C23" s="3"/>
    </row>
    <row r="24" spans="1:3" x14ac:dyDescent="0.25">
      <c r="A24" s="2" t="s">
        <v>38</v>
      </c>
      <c r="B24" s="7" t="s">
        <v>28</v>
      </c>
      <c r="C24" s="3"/>
    </row>
    <row r="25" spans="1:3" x14ac:dyDescent="0.25">
      <c r="A25" s="2" t="s">
        <v>39</v>
      </c>
      <c r="B25" s="7" t="s">
        <v>32</v>
      </c>
      <c r="C25" s="3"/>
    </row>
    <row r="26" spans="1:3" x14ac:dyDescent="0.25">
      <c r="A26" s="2" t="s">
        <v>40</v>
      </c>
      <c r="B26" s="7" t="s">
        <v>41</v>
      </c>
      <c r="C26" s="3"/>
    </row>
    <row r="27" spans="1:3" x14ac:dyDescent="0.25">
      <c r="A27" s="2" t="s">
        <v>42</v>
      </c>
      <c r="B27" s="7" t="s">
        <v>32</v>
      </c>
      <c r="C27" s="3"/>
    </row>
    <row r="28" spans="1:3" x14ac:dyDescent="0.25">
      <c r="A28" s="2" t="s">
        <v>43</v>
      </c>
      <c r="B28" s="7" t="s">
        <v>32</v>
      </c>
      <c r="C28" s="3"/>
    </row>
    <row r="29" spans="1:3" x14ac:dyDescent="0.25">
      <c r="A29" s="2" t="s">
        <v>44</v>
      </c>
      <c r="B29" s="7" t="s">
        <v>32</v>
      </c>
      <c r="C29" s="3"/>
    </row>
    <row r="30" spans="1:3" x14ac:dyDescent="0.25">
      <c r="A30" s="2" t="s">
        <v>45</v>
      </c>
      <c r="B30" s="7" t="s">
        <v>32</v>
      </c>
      <c r="C30" s="3"/>
    </row>
    <row r="31" spans="1:3" ht="24.75" x14ac:dyDescent="0.25">
      <c r="A31" s="8" t="s">
        <v>46</v>
      </c>
      <c r="B31" s="7" t="s">
        <v>47</v>
      </c>
      <c r="C31" s="3"/>
    </row>
    <row r="32" spans="1:3" x14ac:dyDescent="0.25">
      <c r="A32" s="2" t="s">
        <v>48</v>
      </c>
      <c r="B32" s="7" t="s">
        <v>49</v>
      </c>
      <c r="C32" s="3"/>
    </row>
    <row r="33" spans="1:2" x14ac:dyDescent="0.25">
      <c r="A33" s="1" t="s">
        <v>50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Boss</cp:lastModifiedBy>
  <cp:lastPrinted>2020-07-27T13:58:20Z</cp:lastPrinted>
  <dcterms:created xsi:type="dcterms:W3CDTF">2020-06-02T19:20:48Z</dcterms:created>
  <dcterms:modified xsi:type="dcterms:W3CDTF">2020-08-10T15:59:48Z</dcterms:modified>
</cp:coreProperties>
</file>